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8章\"/>
    </mc:Choice>
  </mc:AlternateContent>
  <bookViews>
    <workbookView xWindow="0" yWindow="0" windowWidth="20490" windowHeight="8565" activeTab="1"/>
  </bookViews>
  <sheets>
    <sheet name="Sheet2" sheetId="2" r:id="rId1"/>
    <sheet name="重回帰分析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2" i="1"/>
  <c r="F21" i="1"/>
  <c r="E22" i="1"/>
  <c r="E21" i="1"/>
</calcChain>
</file>

<file path=xl/sharedStrings.xml><?xml version="1.0" encoding="utf-8"?>
<sst xmlns="http://schemas.openxmlformats.org/spreadsheetml/2006/main" count="46" uniqueCount="39">
  <si>
    <t>売上金額の予測値</t>
    <rPh sb="0" eb="4">
      <t>ウリアゲキンガク</t>
    </rPh>
    <rPh sb="5" eb="8">
      <t>ヨソクチ</t>
    </rPh>
    <phoneticPr fontId="2"/>
  </si>
  <si>
    <t>売上金額実績と予測の差の絶対値</t>
    <rPh sb="0" eb="4">
      <t>ウリアゲキンガク</t>
    </rPh>
    <rPh sb="4" eb="6">
      <t>ジッセキ</t>
    </rPh>
    <rPh sb="7" eb="9">
      <t>ヨソク</t>
    </rPh>
    <rPh sb="10" eb="11">
      <t>サ</t>
    </rPh>
    <rPh sb="12" eb="15">
      <t>ゼッタイチ</t>
    </rPh>
    <phoneticPr fontId="2"/>
  </si>
  <si>
    <t>年度</t>
    <rPh sb="0" eb="2">
      <t>ネンド</t>
    </rPh>
    <phoneticPr fontId="3"/>
  </si>
  <si>
    <t>広告宣伝費(億円)</t>
    <rPh sb="0" eb="2">
      <t>コウコク</t>
    </rPh>
    <rPh sb="2" eb="5">
      <t>センデンヒ</t>
    </rPh>
    <rPh sb="6" eb="8">
      <t>オクエン</t>
    </rPh>
    <phoneticPr fontId="3"/>
  </si>
  <si>
    <t>営業要員数(人)</t>
    <rPh sb="0" eb="2">
      <t>エイギョウ</t>
    </rPh>
    <rPh sb="2" eb="4">
      <t>ヨウイン</t>
    </rPh>
    <rPh sb="4" eb="5">
      <t>スウ</t>
    </rPh>
    <rPh sb="6" eb="7">
      <t>ニン</t>
    </rPh>
    <phoneticPr fontId="3"/>
  </si>
  <si>
    <t>売上金額(億円)</t>
    <rPh sb="0" eb="2">
      <t>ウリア</t>
    </rPh>
    <rPh sb="2" eb="4">
      <t>キンガク</t>
    </rPh>
    <rPh sb="5" eb="7">
      <t>オクエン</t>
    </rPh>
    <phoneticPr fontId="3"/>
  </si>
  <si>
    <t>単回帰(広告宣伝費)</t>
    <rPh sb="0" eb="1">
      <t>タン</t>
    </rPh>
    <rPh sb="1" eb="3">
      <t>カイキ</t>
    </rPh>
    <rPh sb="4" eb="6">
      <t>コウコク</t>
    </rPh>
    <rPh sb="6" eb="9">
      <t>センデンヒ</t>
    </rPh>
    <phoneticPr fontId="2"/>
  </si>
  <si>
    <t>単回帰(営業要員数)</t>
    <rPh sb="0" eb="1">
      <t>タン</t>
    </rPh>
    <rPh sb="1" eb="3">
      <t>カイキ</t>
    </rPh>
    <rPh sb="4" eb="6">
      <t>エイギョウ</t>
    </rPh>
    <rPh sb="6" eb="8">
      <t>ヨウイン</t>
    </rPh>
    <rPh sb="8" eb="9">
      <t>スウ</t>
    </rPh>
    <phoneticPr fontId="2"/>
  </si>
  <si>
    <t>重回帰</t>
    <rPh sb="0" eb="3">
      <t>ジュウカイキ</t>
    </rPh>
    <phoneticPr fontId="2"/>
  </si>
  <si>
    <t>MAD</t>
    <phoneticPr fontId="2"/>
  </si>
  <si>
    <t>切片</t>
    <rPh sb="0" eb="2">
      <t>セッペン</t>
    </rPh>
    <phoneticPr fontId="2"/>
  </si>
  <si>
    <t>傾き①</t>
    <rPh sb="0" eb="1">
      <t>カタム</t>
    </rPh>
    <phoneticPr fontId="2"/>
  </si>
  <si>
    <t>傾き②</t>
    <rPh sb="0" eb="1">
      <t>カタム</t>
    </rPh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</si>
  <si>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</si>
  <si>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</si>
  <si>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</si>
  <si>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</si>
  <si>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</si>
  <si>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</si>
  <si>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</si>
  <si>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</si>
  <si>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</si>
  <si>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</si>
  <si>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</si>
  <si>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</si>
  <si>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</si>
  <si>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</si>
  <si>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</si>
  <si>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</si>
  <si>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</si>
  <si>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</si>
  <si>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</si>
  <si>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</si>
  <si>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</si>
  <si>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</si>
  <si>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</si>
  <si>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</si>
  <si>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広告宣伝費(億円)</t>
  </si>
  <si>
    <t>営業要員数(人)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</si>
</sst>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2" fontId="1" fillId="0" borderId="3" xfId="1" applyNumberFormat="1" applyBorder="1">
      <alignment vertical="center"/>
    </xf>
    <xf numFmtId="2" fontId="1" fillId="0" borderId="4" xfId="1" applyNumberFormat="1" applyBorder="1">
      <alignment vertical="center"/>
    </xf>
    <xf numFmtId="176" fontId="1" fillId="0" borderId="3" xfId="1" applyNumberFormat="1" applyBorder="1">
      <alignment vertical="center"/>
    </xf>
    <xf numFmtId="0" fontId="0" fillId="0" borderId="0" xfId="0" applyBorder="1">
      <alignment vertical="center"/>
    </xf>
    <xf numFmtId="2" fontId="1" fillId="0" borderId="0" xfId="1" applyNumberFormat="1" applyFill="1" applyBorder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Continuous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重回帰分析!$D$2</c:f>
              <c:strCache>
                <c:ptCount val="1"/>
                <c:pt idx="0">
                  <c:v>売上金額(億円)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重回帰分析!$A$3:$A$17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重回帰分析!$D$3:$D$17</c:f>
              <c:numCache>
                <c:formatCode>General</c:formatCode>
                <c:ptCount val="15"/>
                <c:pt idx="0">
                  <c:v>84</c:v>
                </c:pt>
                <c:pt idx="1">
                  <c:v>95</c:v>
                </c:pt>
                <c:pt idx="2">
                  <c:v>104</c:v>
                </c:pt>
                <c:pt idx="3">
                  <c:v>127</c:v>
                </c:pt>
                <c:pt idx="4">
                  <c:v>142</c:v>
                </c:pt>
                <c:pt idx="5">
                  <c:v>177</c:v>
                </c:pt>
                <c:pt idx="6">
                  <c:v>176</c:v>
                </c:pt>
                <c:pt idx="7">
                  <c:v>192</c:v>
                </c:pt>
                <c:pt idx="8">
                  <c:v>204</c:v>
                </c:pt>
                <c:pt idx="9">
                  <c:v>192</c:v>
                </c:pt>
                <c:pt idx="10">
                  <c:v>204</c:v>
                </c:pt>
                <c:pt idx="11">
                  <c:v>210</c:v>
                </c:pt>
                <c:pt idx="12">
                  <c:v>222</c:v>
                </c:pt>
                <c:pt idx="13">
                  <c:v>216</c:v>
                </c:pt>
                <c:pt idx="14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8389432"/>
        <c:axId val="548389824"/>
      </c:barChart>
      <c:lineChart>
        <c:grouping val="standard"/>
        <c:varyColors val="0"/>
        <c:ser>
          <c:idx val="1"/>
          <c:order val="1"/>
          <c:tx>
            <c:strRef>
              <c:f>重回帰分析!$E$2</c:f>
              <c:strCache>
                <c:ptCount val="1"/>
                <c:pt idx="0">
                  <c:v>単回帰(広告宣伝費)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重回帰分析!$E$3:$E$17</c:f>
              <c:numCache>
                <c:formatCode>0.00</c:formatCode>
                <c:ptCount val="15"/>
                <c:pt idx="0">
                  <c:v>104.48047479786685</c:v>
                </c:pt>
                <c:pt idx="1">
                  <c:v>111.57250989162222</c:v>
                </c:pt>
                <c:pt idx="2">
                  <c:v>113.93652158954069</c:v>
                </c:pt>
                <c:pt idx="3">
                  <c:v>123.39256838121452</c:v>
                </c:pt>
                <c:pt idx="4">
                  <c:v>144.66867366248064</c:v>
                </c:pt>
                <c:pt idx="5">
                  <c:v>165.94477894374677</c:v>
                </c:pt>
                <c:pt idx="6">
                  <c:v>156.48873215207294</c:v>
                </c:pt>
                <c:pt idx="7">
                  <c:v>199.04094271460519</c:v>
                </c:pt>
                <c:pt idx="8">
                  <c:v>175.4008257354206</c:v>
                </c:pt>
                <c:pt idx="9">
                  <c:v>208.49698950627902</c:v>
                </c:pt>
                <c:pt idx="10">
                  <c:v>246.32117667297436</c:v>
                </c:pt>
                <c:pt idx="11">
                  <c:v>191.94890762084981</c:v>
                </c:pt>
                <c:pt idx="12">
                  <c:v>199.04094271460519</c:v>
                </c:pt>
                <c:pt idx="13">
                  <c:v>203.76896611044211</c:v>
                </c:pt>
                <c:pt idx="14">
                  <c:v>208.49698950627902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重回帰分析!$F$2</c:f>
              <c:strCache>
                <c:ptCount val="1"/>
                <c:pt idx="0">
                  <c:v>単回帰(営業要員数)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重回帰分析!$F$3:$F$17</c:f>
              <c:numCache>
                <c:formatCode>0.00</c:formatCode>
                <c:ptCount val="15"/>
                <c:pt idx="0">
                  <c:v>96.07494055059297</c:v>
                </c:pt>
                <c:pt idx="1">
                  <c:v>110.00604021218865</c:v>
                </c:pt>
                <c:pt idx="2">
                  <c:v>117.84228377183622</c:v>
                </c:pt>
                <c:pt idx="3">
                  <c:v>124.80783360263406</c:v>
                </c:pt>
                <c:pt idx="4">
                  <c:v>157.02350157007407</c:v>
                </c:pt>
                <c:pt idx="5">
                  <c:v>162.24766394317245</c:v>
                </c:pt>
                <c:pt idx="6">
                  <c:v>184.01500716441569</c:v>
                </c:pt>
                <c:pt idx="7">
                  <c:v>160.50627648547299</c:v>
                </c:pt>
                <c:pt idx="8">
                  <c:v>165.73043885857138</c:v>
                </c:pt>
                <c:pt idx="9">
                  <c:v>210.13581902990762</c:v>
                </c:pt>
                <c:pt idx="10">
                  <c:v>186.62708835096493</c:v>
                </c:pt>
                <c:pt idx="11">
                  <c:v>232.77385598000058</c:v>
                </c:pt>
                <c:pt idx="12">
                  <c:v>224.93761242035305</c:v>
                </c:pt>
                <c:pt idx="13">
                  <c:v>217.10136886070546</c:v>
                </c:pt>
                <c:pt idx="14">
                  <c:v>203.17026919910978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重回帰分析!$G$2</c:f>
              <c:strCache>
                <c:ptCount val="1"/>
                <c:pt idx="0">
                  <c:v>重回帰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重回帰分析!$G$3:$G$17</c:f>
              <c:numCache>
                <c:formatCode>0.00</c:formatCode>
                <c:ptCount val="15"/>
                <c:pt idx="0">
                  <c:v>93.747115172108124</c:v>
                </c:pt>
                <c:pt idx="1">
                  <c:v>105.3965295560639</c:v>
                </c:pt>
                <c:pt idx="2">
                  <c:v>111.10903361029563</c:v>
                </c:pt>
                <c:pt idx="3">
                  <c:v>119.98934639043132</c:v>
                </c:pt>
                <c:pt idx="4">
                  <c:v>149.44949176355925</c:v>
                </c:pt>
                <c:pt idx="5">
                  <c:v>163.44317976023973</c:v>
                </c:pt>
                <c:pt idx="6">
                  <c:v>171.02716031632229</c:v>
                </c:pt>
                <c:pt idx="7">
                  <c:v>179.55673509415254</c:v>
                </c:pt>
                <c:pt idx="8">
                  <c:v>170.32782062083379</c:v>
                </c:pt>
                <c:pt idx="9">
                  <c:v>212.88402888867296</c:v>
                </c:pt>
                <c:pt idx="10">
                  <c:v>218.96911919597699</c:v>
                </c:pt>
                <c:pt idx="11">
                  <c:v>217.30020071885156</c:v>
                </c:pt>
                <c:pt idx="12">
                  <c:v>216.47666560567228</c:v>
                </c:pt>
                <c:pt idx="13">
                  <c:v>214.43088825722992</c:v>
                </c:pt>
                <c:pt idx="14">
                  <c:v>208.89268504958972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389432"/>
        <c:axId val="548389824"/>
      </c:lineChart>
      <c:catAx>
        <c:axId val="54838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8389824"/>
        <c:crosses val="autoZero"/>
        <c:auto val="1"/>
        <c:lblAlgn val="ctr"/>
        <c:lblOffset val="100"/>
        <c:noMultiLvlLbl val="0"/>
      </c:catAx>
      <c:valAx>
        <c:axId val="5483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838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18</xdr:row>
      <xdr:rowOff>100012</xdr:rowOff>
    </xdr:from>
    <xdr:to>
      <xdr:col>11</xdr:col>
      <xdr:colOff>171450</xdr:colOff>
      <xdr:row>34</xdr:row>
      <xdr:rowOff>100012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7" sqref="B17:B19"/>
    </sheetView>
  </sheetViews>
  <sheetFormatPr defaultRowHeight="13.5"/>
  <sheetData>
    <row r="1" spans="1:9">
      <c r="A1" t="s">
        <v>13</v>
      </c>
    </row>
    <row r="2" spans="1:9" ht="14.25" thickBot="1"/>
    <row r="3" spans="1:9">
      <c r="A3" s="17" t="s">
        <v>14</v>
      </c>
      <c r="B3" s="17"/>
    </row>
    <row r="4" spans="1:9">
      <c r="A4" s="13" t="s">
        <v>15</v>
      </c>
      <c r="B4" s="13">
        <v>0.95743513236069799</v>
      </c>
    </row>
    <row r="5" spans="1:9">
      <c r="A5" s="13" t="s">
        <v>16</v>
      </c>
      <c r="B5" s="13">
        <v>0.9166820326785472</v>
      </c>
    </row>
    <row r="6" spans="1:9">
      <c r="A6" s="13" t="s">
        <v>17</v>
      </c>
      <c r="B6" s="13">
        <v>0.90279570479163829</v>
      </c>
    </row>
    <row r="7" spans="1:9">
      <c r="A7" s="13" t="s">
        <v>18</v>
      </c>
      <c r="B7" s="13">
        <v>14.727298887820739</v>
      </c>
    </row>
    <row r="8" spans="1:9" ht="14.25" thickBot="1">
      <c r="A8" s="15" t="s">
        <v>19</v>
      </c>
      <c r="B8" s="15">
        <v>15</v>
      </c>
    </row>
    <row r="10" spans="1:9" ht="14.25" thickBot="1">
      <c r="A10" t="s">
        <v>20</v>
      </c>
    </row>
    <row r="11" spans="1:9">
      <c r="A11" s="16"/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29</v>
      </c>
    </row>
    <row r="12" spans="1:9">
      <c r="A12" s="13" t="s">
        <v>21</v>
      </c>
      <c r="B12" s="13">
        <v>2</v>
      </c>
      <c r="C12" s="13">
        <v>28635.680009625532</v>
      </c>
      <c r="D12" s="13">
        <v>14317.840004812766</v>
      </c>
      <c r="E12" s="13">
        <v>66.013278682749544</v>
      </c>
      <c r="F12" s="13">
        <v>3.3452763210591967E-7</v>
      </c>
    </row>
    <row r="13" spans="1:9">
      <c r="A13" s="13" t="s">
        <v>22</v>
      </c>
      <c r="B13" s="13">
        <v>12</v>
      </c>
      <c r="C13" s="13">
        <v>2602.7199903744718</v>
      </c>
      <c r="D13" s="13">
        <v>216.89333253120597</v>
      </c>
      <c r="E13" s="13"/>
      <c r="F13" s="13"/>
    </row>
    <row r="14" spans="1:9" ht="14.25" thickBot="1">
      <c r="A14" s="15" t="s">
        <v>23</v>
      </c>
      <c r="B14" s="15">
        <v>14</v>
      </c>
      <c r="C14" s="15">
        <v>31238.400000000005</v>
      </c>
      <c r="D14" s="15"/>
      <c r="E14" s="15"/>
      <c r="F14" s="15"/>
    </row>
    <row r="15" spans="1:9" ht="14.25" thickBot="1"/>
    <row r="16" spans="1:9">
      <c r="A16" s="16"/>
      <c r="B16" s="16" t="s">
        <v>30</v>
      </c>
      <c r="C16" s="16" t="s">
        <v>18</v>
      </c>
      <c r="D16" s="16" t="s">
        <v>31</v>
      </c>
      <c r="E16" s="16" t="s">
        <v>32</v>
      </c>
      <c r="F16" s="16" t="s">
        <v>33</v>
      </c>
      <c r="G16" s="16" t="s">
        <v>34</v>
      </c>
      <c r="H16" s="16" t="s">
        <v>35</v>
      </c>
      <c r="I16" s="16" t="s">
        <v>36</v>
      </c>
    </row>
    <row r="17" spans="1:9">
      <c r="A17" s="13" t="s">
        <v>24</v>
      </c>
      <c r="B17" s="13">
        <v>57.526524356076877</v>
      </c>
      <c r="C17" s="13">
        <v>11.776046319424433</v>
      </c>
      <c r="D17" s="13">
        <v>4.8850456932381148</v>
      </c>
      <c r="E17" s="13">
        <v>3.7530574040244924E-4</v>
      </c>
      <c r="F17" s="13">
        <v>31.868723552559377</v>
      </c>
      <c r="G17" s="13">
        <v>83.18432515959438</v>
      </c>
      <c r="H17" s="13">
        <v>31.868723552559377</v>
      </c>
      <c r="I17" s="13">
        <v>83.18432515959438</v>
      </c>
    </row>
    <row r="18" spans="1:9">
      <c r="A18" s="13" t="s">
        <v>37</v>
      </c>
      <c r="B18" s="13">
        <v>3.055605588157793</v>
      </c>
      <c r="C18" s="13">
        <v>0.97938672519846126</v>
      </c>
      <c r="D18" s="13">
        <v>3.1199173008380425</v>
      </c>
      <c r="E18" s="13">
        <v>8.8561760533606062E-3</v>
      </c>
      <c r="F18" s="13">
        <v>0.92170522608961347</v>
      </c>
      <c r="G18" s="13">
        <v>5.1895059502259731</v>
      </c>
      <c r="H18" s="13">
        <v>0.92170522608961347</v>
      </c>
      <c r="I18" s="13">
        <v>5.1895059502259731</v>
      </c>
    </row>
    <row r="19" spans="1:9" ht="14.25" thickBot="1">
      <c r="A19" s="15" t="s">
        <v>38</v>
      </c>
      <c r="B19" s="15">
        <v>0.49891797988540193</v>
      </c>
      <c r="C19" s="15">
        <v>0.14282408670075178</v>
      </c>
      <c r="D19" s="15">
        <v>3.4932341694629283</v>
      </c>
      <c r="E19" s="15">
        <v>4.4368279575178506E-3</v>
      </c>
      <c r="F19" s="15">
        <v>0.18773102739629938</v>
      </c>
      <c r="G19" s="15">
        <v>0.81010493237450443</v>
      </c>
      <c r="H19" s="15">
        <v>0.18773102739629938</v>
      </c>
      <c r="I19" s="15">
        <v>0.81010493237450443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H18" sqref="H18:J18"/>
    </sheetView>
  </sheetViews>
  <sheetFormatPr defaultRowHeight="13.5"/>
  <cols>
    <col min="1" max="1" width="6.25" style="1" bestFit="1" customWidth="1"/>
    <col min="2" max="2" width="16.5" style="1" customWidth="1"/>
    <col min="3" max="3" width="14.375" style="1" customWidth="1"/>
    <col min="4" max="4" width="14.375" style="1" bestFit="1" customWidth="1"/>
    <col min="5" max="6" width="18.75" style="1" bestFit="1" customWidth="1"/>
    <col min="7" max="7" width="13.125" style="1" bestFit="1" customWidth="1"/>
    <col min="8" max="9" width="18.625" style="1" bestFit="1" customWidth="1"/>
    <col min="10" max="10" width="12.75" style="1" bestFit="1" customWidth="1"/>
    <col min="11" max="16384" width="9" style="1"/>
  </cols>
  <sheetData>
    <row r="1" spans="1:10">
      <c r="B1" s="2"/>
      <c r="C1" s="2"/>
      <c r="D1" s="3"/>
      <c r="E1" s="4" t="s">
        <v>0</v>
      </c>
      <c r="F1" s="4"/>
      <c r="G1" s="4"/>
      <c r="H1" s="4" t="s">
        <v>1</v>
      </c>
      <c r="I1" s="4"/>
      <c r="J1" s="4"/>
    </row>
    <row r="2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5" t="s">
        <v>6</v>
      </c>
      <c r="I2" s="5" t="s">
        <v>7</v>
      </c>
      <c r="J2" s="5" t="s">
        <v>8</v>
      </c>
    </row>
    <row r="3" spans="1:10">
      <c r="A3" s="5">
        <v>2000</v>
      </c>
      <c r="B3" s="5">
        <v>3.2</v>
      </c>
      <c r="C3" s="5">
        <v>53</v>
      </c>
      <c r="D3" s="5">
        <v>84</v>
      </c>
      <c r="E3" s="7">
        <f>$E$22*B3+$E$21</f>
        <v>104.48047479786685</v>
      </c>
      <c r="F3" s="7">
        <f>$F$22*C3+$F$21</f>
        <v>96.07494055059297</v>
      </c>
      <c r="G3" s="8">
        <f>$G$22*B3+$G$23*C3+$G$21</f>
        <v>93.747115172108124</v>
      </c>
      <c r="H3" s="7">
        <f>ABS(D3-E3)</f>
        <v>20.480474797866847</v>
      </c>
      <c r="I3" s="7">
        <f>ABS(D3-F3)</f>
        <v>12.07494055059297</v>
      </c>
      <c r="J3" s="7">
        <f>ABS(D3-G3)</f>
        <v>9.7471151721081242</v>
      </c>
    </row>
    <row r="4" spans="1:10">
      <c r="A4" s="5">
        <v>2001</v>
      </c>
      <c r="B4" s="5">
        <v>4.4000000000000004</v>
      </c>
      <c r="C4" s="5">
        <v>69</v>
      </c>
      <c r="D4" s="5">
        <v>95</v>
      </c>
      <c r="E4" s="7">
        <f t="shared" ref="E4:E17" si="0">$E$22*B4+$E$21</f>
        <v>111.57250989162222</v>
      </c>
      <c r="F4" s="7">
        <f t="shared" ref="F4:F17" si="1">$F$22*C4+$F$21</f>
        <v>110.00604021218865</v>
      </c>
      <c r="G4" s="8">
        <f t="shared" ref="G4:G17" si="2">$G$22*B4+$G$23*C4+$G$21</f>
        <v>105.3965295560639</v>
      </c>
      <c r="H4" s="7">
        <f t="shared" ref="H4:H17" si="3">ABS(D4-E4)</f>
        <v>16.572509891622218</v>
      </c>
      <c r="I4" s="7">
        <f t="shared" ref="I4:I17" si="4">ABS(D4-F4)</f>
        <v>15.006040212188651</v>
      </c>
      <c r="J4" s="7">
        <f t="shared" ref="J4:J17" si="5">ABS(D4-G4)</f>
        <v>10.396529556063896</v>
      </c>
    </row>
    <row r="5" spans="1:10">
      <c r="A5" s="5">
        <v>2002</v>
      </c>
      <c r="B5" s="5">
        <v>4.8</v>
      </c>
      <c r="C5" s="5">
        <v>78</v>
      </c>
      <c r="D5" s="5">
        <v>104</v>
      </c>
      <c r="E5" s="7">
        <f t="shared" si="0"/>
        <v>113.93652158954069</v>
      </c>
      <c r="F5" s="7">
        <f t="shared" si="1"/>
        <v>117.84228377183622</v>
      </c>
      <c r="G5" s="8">
        <f t="shared" si="2"/>
        <v>111.10903361029563</v>
      </c>
      <c r="H5" s="7">
        <f t="shared" si="3"/>
        <v>9.9365215895406891</v>
      </c>
      <c r="I5" s="7">
        <f t="shared" si="4"/>
        <v>13.842283771836222</v>
      </c>
      <c r="J5" s="7">
        <f t="shared" si="5"/>
        <v>7.1090336102956257</v>
      </c>
    </row>
    <row r="6" spans="1:10">
      <c r="A6" s="5">
        <v>2003</v>
      </c>
      <c r="B6" s="9">
        <v>6.4</v>
      </c>
      <c r="C6" s="5">
        <v>86</v>
      </c>
      <c r="D6" s="5">
        <v>127</v>
      </c>
      <c r="E6" s="7">
        <f t="shared" si="0"/>
        <v>123.39256838121452</v>
      </c>
      <c r="F6" s="7">
        <f t="shared" si="1"/>
        <v>124.80783360263406</v>
      </c>
      <c r="G6" s="8">
        <f t="shared" si="2"/>
        <v>119.98934639043132</v>
      </c>
      <c r="H6" s="7">
        <f t="shared" si="3"/>
        <v>3.6074316187854834</v>
      </c>
      <c r="I6" s="7">
        <f t="shared" si="4"/>
        <v>2.1921663973659378</v>
      </c>
      <c r="J6" s="7">
        <f t="shared" si="5"/>
        <v>7.0106536095686778</v>
      </c>
    </row>
    <row r="7" spans="1:10">
      <c r="A7" s="5">
        <v>2004</v>
      </c>
      <c r="B7" s="9">
        <v>10</v>
      </c>
      <c r="C7" s="5">
        <v>123</v>
      </c>
      <c r="D7" s="5">
        <v>142</v>
      </c>
      <c r="E7" s="7">
        <f t="shared" si="0"/>
        <v>144.66867366248064</v>
      </c>
      <c r="F7" s="7">
        <f t="shared" si="1"/>
        <v>157.02350157007407</v>
      </c>
      <c r="G7" s="8">
        <f t="shared" si="2"/>
        <v>149.44949176355925</v>
      </c>
      <c r="H7" s="7">
        <f t="shared" si="3"/>
        <v>2.6686736624806429</v>
      </c>
      <c r="I7" s="7">
        <f t="shared" si="4"/>
        <v>15.023501570074075</v>
      </c>
      <c r="J7" s="7">
        <f t="shared" si="5"/>
        <v>7.4494917635592515</v>
      </c>
    </row>
    <row r="8" spans="1:10">
      <c r="A8" s="5">
        <v>2005</v>
      </c>
      <c r="B8" s="9">
        <v>13.6</v>
      </c>
      <c r="C8" s="5">
        <v>129</v>
      </c>
      <c r="D8" s="5">
        <v>177</v>
      </c>
      <c r="E8" s="7">
        <f t="shared" si="0"/>
        <v>165.94477894374677</v>
      </c>
      <c r="F8" s="7">
        <f t="shared" si="1"/>
        <v>162.24766394317245</v>
      </c>
      <c r="G8" s="8">
        <f t="shared" si="2"/>
        <v>163.44317976023973</v>
      </c>
      <c r="H8" s="7">
        <f t="shared" si="3"/>
        <v>11.055221056253231</v>
      </c>
      <c r="I8" s="7">
        <f t="shared" si="4"/>
        <v>14.752336056827545</v>
      </c>
      <c r="J8" s="7">
        <f t="shared" si="5"/>
        <v>13.55682023976027</v>
      </c>
    </row>
    <row r="9" spans="1:10">
      <c r="A9" s="5">
        <v>2006</v>
      </c>
      <c r="B9" s="9">
        <v>12</v>
      </c>
      <c r="C9" s="5">
        <v>154</v>
      </c>
      <c r="D9" s="5">
        <v>176</v>
      </c>
      <c r="E9" s="7">
        <f t="shared" si="0"/>
        <v>156.48873215207294</v>
      </c>
      <c r="F9" s="7">
        <f t="shared" si="1"/>
        <v>184.01500716441569</v>
      </c>
      <c r="G9" s="8">
        <f t="shared" si="2"/>
        <v>171.02716031632229</v>
      </c>
      <c r="H9" s="7">
        <f t="shared" si="3"/>
        <v>19.511267847927058</v>
      </c>
      <c r="I9" s="7">
        <f t="shared" si="4"/>
        <v>8.0150071644156924</v>
      </c>
      <c r="J9" s="7">
        <f t="shared" si="5"/>
        <v>4.9728396836777051</v>
      </c>
    </row>
    <row r="10" spans="1:10">
      <c r="A10" s="5">
        <v>2007</v>
      </c>
      <c r="B10" s="9">
        <v>19.2</v>
      </c>
      <c r="C10" s="5">
        <v>127</v>
      </c>
      <c r="D10" s="5">
        <v>192</v>
      </c>
      <c r="E10" s="7">
        <f t="shared" si="0"/>
        <v>199.04094271460519</v>
      </c>
      <c r="F10" s="7">
        <f t="shared" si="1"/>
        <v>160.50627648547299</v>
      </c>
      <c r="G10" s="8">
        <f t="shared" si="2"/>
        <v>179.55673509415254</v>
      </c>
      <c r="H10" s="7">
        <f t="shared" si="3"/>
        <v>7.0409427146051939</v>
      </c>
      <c r="I10" s="7">
        <f t="shared" si="4"/>
        <v>31.493723514527005</v>
      </c>
      <c r="J10" s="7">
        <f t="shared" si="5"/>
        <v>12.443264905847457</v>
      </c>
    </row>
    <row r="11" spans="1:10">
      <c r="A11" s="5">
        <v>2008</v>
      </c>
      <c r="B11" s="9">
        <v>15.2</v>
      </c>
      <c r="C11" s="5">
        <v>133</v>
      </c>
      <c r="D11" s="5">
        <v>204</v>
      </c>
      <c r="E11" s="7">
        <f t="shared" si="0"/>
        <v>175.4008257354206</v>
      </c>
      <c r="F11" s="7">
        <f t="shared" si="1"/>
        <v>165.73043885857138</v>
      </c>
      <c r="G11" s="8">
        <f t="shared" si="2"/>
        <v>170.32782062083379</v>
      </c>
      <c r="H11" s="7">
        <f t="shared" si="3"/>
        <v>28.599174264579403</v>
      </c>
      <c r="I11" s="7">
        <f t="shared" si="4"/>
        <v>38.269561141428625</v>
      </c>
      <c r="J11" s="7">
        <f t="shared" si="5"/>
        <v>33.672179379166209</v>
      </c>
    </row>
    <row r="12" spans="1:10">
      <c r="A12" s="5">
        <v>2009</v>
      </c>
      <c r="B12" s="9">
        <v>20.8</v>
      </c>
      <c r="C12" s="5">
        <v>184</v>
      </c>
      <c r="D12" s="5">
        <v>192</v>
      </c>
      <c r="E12" s="7">
        <f t="shared" si="0"/>
        <v>208.49698950627902</v>
      </c>
      <c r="F12" s="7">
        <f t="shared" si="1"/>
        <v>210.13581902990762</v>
      </c>
      <c r="G12" s="8">
        <f t="shared" si="2"/>
        <v>212.88402888867296</v>
      </c>
      <c r="H12" s="7">
        <f t="shared" si="3"/>
        <v>16.496989506279021</v>
      </c>
      <c r="I12" s="7">
        <f t="shared" si="4"/>
        <v>18.135819029907623</v>
      </c>
      <c r="J12" s="7">
        <f t="shared" si="5"/>
        <v>20.884028888672958</v>
      </c>
    </row>
    <row r="13" spans="1:10">
      <c r="A13" s="5">
        <v>2010</v>
      </c>
      <c r="B13" s="9">
        <v>27.2</v>
      </c>
      <c r="C13" s="5">
        <v>157</v>
      </c>
      <c r="D13" s="5">
        <v>204</v>
      </c>
      <c r="E13" s="7">
        <f t="shared" si="0"/>
        <v>246.32117667297436</v>
      </c>
      <c r="F13" s="7">
        <f t="shared" si="1"/>
        <v>186.62708835096493</v>
      </c>
      <c r="G13" s="8">
        <f t="shared" si="2"/>
        <v>218.96911919597699</v>
      </c>
      <c r="H13" s="7">
        <f t="shared" si="3"/>
        <v>42.32117667297436</v>
      </c>
      <c r="I13" s="7">
        <f t="shared" si="4"/>
        <v>17.372911649035075</v>
      </c>
      <c r="J13" s="7">
        <f t="shared" si="5"/>
        <v>14.969119195976987</v>
      </c>
    </row>
    <row r="14" spans="1:10">
      <c r="A14" s="5">
        <v>2011</v>
      </c>
      <c r="B14" s="9">
        <v>18</v>
      </c>
      <c r="C14" s="5">
        <v>210</v>
      </c>
      <c r="D14" s="5">
        <v>210</v>
      </c>
      <c r="E14" s="7">
        <f t="shared" si="0"/>
        <v>191.94890762084981</v>
      </c>
      <c r="F14" s="7">
        <f t="shared" si="1"/>
        <v>232.77385598000058</v>
      </c>
      <c r="G14" s="8">
        <f t="shared" si="2"/>
        <v>217.30020071885156</v>
      </c>
      <c r="H14" s="7">
        <f t="shared" si="3"/>
        <v>18.051092379150191</v>
      </c>
      <c r="I14" s="7">
        <f t="shared" si="4"/>
        <v>22.773855980000576</v>
      </c>
      <c r="J14" s="7">
        <f t="shared" si="5"/>
        <v>7.3002007188515563</v>
      </c>
    </row>
    <row r="15" spans="1:10">
      <c r="A15" s="5">
        <v>2012</v>
      </c>
      <c r="B15" s="9">
        <v>19.2</v>
      </c>
      <c r="C15" s="5">
        <v>201</v>
      </c>
      <c r="D15" s="5">
        <v>222</v>
      </c>
      <c r="E15" s="7">
        <f t="shared" si="0"/>
        <v>199.04094271460519</v>
      </c>
      <c r="F15" s="7">
        <f t="shared" si="1"/>
        <v>224.93761242035305</v>
      </c>
      <c r="G15" s="8">
        <f t="shared" si="2"/>
        <v>216.47666560567228</v>
      </c>
      <c r="H15" s="7">
        <f t="shared" si="3"/>
        <v>22.959057285394806</v>
      </c>
      <c r="I15" s="7">
        <f t="shared" si="4"/>
        <v>2.937612420353048</v>
      </c>
      <c r="J15" s="7">
        <f t="shared" si="5"/>
        <v>5.5233343943277191</v>
      </c>
    </row>
    <row r="16" spans="1:10">
      <c r="A16" s="5">
        <v>2013</v>
      </c>
      <c r="B16" s="9">
        <v>20</v>
      </c>
      <c r="C16" s="5">
        <v>192</v>
      </c>
      <c r="D16" s="5">
        <v>216</v>
      </c>
      <c r="E16" s="7">
        <f t="shared" si="0"/>
        <v>203.76896611044211</v>
      </c>
      <c r="F16" s="7">
        <f t="shared" si="1"/>
        <v>217.10136886070546</v>
      </c>
      <c r="G16" s="8">
        <f t="shared" si="2"/>
        <v>214.43088825722992</v>
      </c>
      <c r="H16" s="7">
        <f t="shared" si="3"/>
        <v>12.231033889557892</v>
      </c>
      <c r="I16" s="7">
        <f t="shared" si="4"/>
        <v>1.1013688607054632</v>
      </c>
      <c r="J16" s="7">
        <f t="shared" si="5"/>
        <v>1.569111742770076</v>
      </c>
    </row>
    <row r="17" spans="1:16">
      <c r="A17" s="5">
        <v>2014</v>
      </c>
      <c r="B17" s="9">
        <v>20.8</v>
      </c>
      <c r="C17" s="5">
        <v>176</v>
      </c>
      <c r="D17" s="5">
        <v>208</v>
      </c>
      <c r="E17" s="7">
        <f t="shared" si="0"/>
        <v>208.49698950627902</v>
      </c>
      <c r="F17" s="7">
        <f t="shared" si="1"/>
        <v>203.17026919910978</v>
      </c>
      <c r="G17" s="8">
        <f t="shared" si="2"/>
        <v>208.89268504958972</v>
      </c>
      <c r="H17" s="7">
        <f t="shared" si="3"/>
        <v>0.4969895062790215</v>
      </c>
      <c r="I17" s="7">
        <f t="shared" si="4"/>
        <v>4.8297308008902178</v>
      </c>
      <c r="J17" s="7">
        <f t="shared" si="5"/>
        <v>0.89268504958971562</v>
      </c>
    </row>
    <row r="18" spans="1:16">
      <c r="G18" s="5" t="s">
        <v>9</v>
      </c>
      <c r="H18" s="7">
        <f>AVERAGE(H3:H17)</f>
        <v>15.468570445553071</v>
      </c>
      <c r="I18" s="7">
        <f t="shared" ref="I18:J18" si="6">AVERAGE(I3:I17)</f>
        <v>14.521390608009915</v>
      </c>
      <c r="J18" s="7">
        <f t="shared" si="6"/>
        <v>10.499760527349082</v>
      </c>
    </row>
    <row r="19" spans="1:16">
      <c r="H19" s="10"/>
      <c r="I19" s="10"/>
      <c r="J19" s="11"/>
      <c r="K19" s="10"/>
      <c r="L19" s="10"/>
      <c r="M19" s="10"/>
      <c r="N19" s="10"/>
      <c r="O19" s="10"/>
      <c r="P19" s="10"/>
    </row>
    <row r="20" spans="1:16">
      <c r="D20" s="5"/>
      <c r="E20" s="5" t="s">
        <v>6</v>
      </c>
      <c r="F20" s="5" t="s">
        <v>7</v>
      </c>
      <c r="G20" s="5" t="s">
        <v>8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D21" s="5" t="s">
        <v>10</v>
      </c>
      <c r="E21" s="7">
        <f>INTERCEPT(D3:D17,B3:B17)</f>
        <v>85.568381214519178</v>
      </c>
      <c r="F21" s="7">
        <f>INTERCEPT(D3:D17,C3:C17)</f>
        <v>49.928172921557277</v>
      </c>
      <c r="G21" s="7">
        <v>57.526524356076877</v>
      </c>
      <c r="H21" s="12"/>
      <c r="I21" s="12"/>
      <c r="J21" s="10"/>
      <c r="K21" s="10"/>
      <c r="L21" s="10"/>
      <c r="M21" s="10"/>
      <c r="N21" s="10"/>
      <c r="O21" s="10"/>
      <c r="P21" s="10"/>
    </row>
    <row r="22" spans="1:16">
      <c r="D22" s="5" t="s">
        <v>11</v>
      </c>
      <c r="E22" s="7">
        <f>SLOPE(D3:D17,B3:B17)</f>
        <v>5.9100292447961467</v>
      </c>
      <c r="F22" s="7">
        <f>SLOPE(D3:D17,C3:C17)</f>
        <v>0.87069372884973006</v>
      </c>
      <c r="G22" s="7">
        <v>3.055605588157793</v>
      </c>
      <c r="H22" s="13"/>
      <c r="I22" s="13"/>
      <c r="J22" s="10"/>
      <c r="K22" s="10"/>
      <c r="L22" s="10"/>
      <c r="M22" s="10"/>
      <c r="N22" s="10"/>
      <c r="O22" s="10"/>
      <c r="P22" s="10"/>
    </row>
    <row r="23" spans="1:16">
      <c r="D23" s="5" t="s">
        <v>12</v>
      </c>
      <c r="E23" s="5"/>
      <c r="F23" s="5"/>
      <c r="G23" s="7">
        <v>0.49891797988540193</v>
      </c>
      <c r="H23" s="13"/>
      <c r="I23" s="13"/>
      <c r="J23" s="10"/>
      <c r="K23" s="10"/>
      <c r="L23" s="10"/>
      <c r="M23" s="10"/>
      <c r="N23" s="10"/>
      <c r="O23" s="10"/>
      <c r="P23" s="10"/>
    </row>
    <row r="24" spans="1:16">
      <c r="H24" s="13"/>
      <c r="I24" s="13"/>
      <c r="J24" s="10"/>
      <c r="K24" s="10"/>
      <c r="L24" s="10"/>
      <c r="M24" s="10"/>
      <c r="N24" s="10"/>
      <c r="O24" s="10"/>
      <c r="P24" s="10"/>
    </row>
    <row r="25" spans="1:16">
      <c r="H25" s="13"/>
      <c r="I25" s="13"/>
      <c r="J25" s="10"/>
      <c r="K25" s="10"/>
      <c r="L25" s="10"/>
      <c r="M25" s="10"/>
      <c r="N25" s="10"/>
      <c r="O25" s="10"/>
      <c r="P25" s="10"/>
    </row>
    <row r="26" spans="1:16">
      <c r="H26" s="13"/>
      <c r="I26" s="13"/>
      <c r="J26" s="10"/>
      <c r="K26" s="10"/>
      <c r="L26" s="10"/>
      <c r="M26" s="10"/>
      <c r="N26" s="10"/>
      <c r="O26" s="10"/>
      <c r="P26" s="10"/>
    </row>
    <row r="27" spans="1:16">
      <c r="H27" s="10"/>
      <c r="I27" s="10"/>
      <c r="J27" s="10"/>
      <c r="K27" s="10"/>
      <c r="L27" s="10"/>
      <c r="M27" s="10"/>
      <c r="N27" s="10"/>
      <c r="O27" s="10"/>
      <c r="P27" s="10"/>
    </row>
    <row r="28" spans="1:16">
      <c r="H28" s="10"/>
      <c r="I28" s="10"/>
      <c r="J28" s="10"/>
      <c r="K28" s="10"/>
      <c r="L28" s="10"/>
      <c r="M28" s="10"/>
      <c r="N28" s="10"/>
      <c r="O28" s="10"/>
      <c r="P28" s="10"/>
    </row>
    <row r="29" spans="1:16">
      <c r="H29" s="14"/>
      <c r="I29" s="14"/>
      <c r="J29" s="14"/>
      <c r="K29" s="14"/>
      <c r="L29" s="14"/>
      <c r="M29" s="14"/>
      <c r="N29" s="10"/>
      <c r="O29" s="10"/>
      <c r="P29" s="10"/>
    </row>
    <row r="30" spans="1:16">
      <c r="H30" s="13"/>
      <c r="I30" s="13"/>
      <c r="J30" s="13"/>
      <c r="K30" s="13"/>
      <c r="L30" s="13"/>
      <c r="M30" s="13"/>
      <c r="N30" s="10"/>
      <c r="O30" s="10"/>
      <c r="P30" s="10"/>
    </row>
    <row r="31" spans="1:16">
      <c r="H31" s="13"/>
      <c r="I31" s="13"/>
      <c r="J31" s="13"/>
      <c r="K31" s="13"/>
      <c r="L31" s="13"/>
      <c r="M31" s="13"/>
      <c r="N31" s="10"/>
      <c r="O31" s="10"/>
      <c r="P31" s="10"/>
    </row>
    <row r="32" spans="1:16">
      <c r="H32" s="13"/>
      <c r="I32" s="13"/>
      <c r="J32" s="13"/>
      <c r="K32" s="13"/>
      <c r="L32" s="13"/>
      <c r="M32" s="13"/>
      <c r="N32" s="10"/>
      <c r="O32" s="10"/>
      <c r="P32" s="10"/>
    </row>
    <row r="33" spans="8:16">
      <c r="H33" s="10"/>
      <c r="I33" s="10"/>
      <c r="J33" s="10"/>
      <c r="K33" s="10"/>
      <c r="L33" s="10"/>
      <c r="M33" s="10"/>
      <c r="N33" s="10"/>
      <c r="O33" s="10"/>
      <c r="P33" s="10"/>
    </row>
    <row r="34" spans="8:16">
      <c r="H34" s="14"/>
      <c r="I34" s="14"/>
      <c r="J34" s="14"/>
      <c r="K34" s="14"/>
      <c r="L34" s="14"/>
      <c r="M34" s="14"/>
      <c r="N34" s="14"/>
      <c r="O34" s="14"/>
      <c r="P34" s="14"/>
    </row>
    <row r="35" spans="8:16">
      <c r="H35" s="13"/>
      <c r="I35" s="13"/>
      <c r="J35" s="13"/>
      <c r="K35" s="13"/>
      <c r="L35" s="13"/>
      <c r="M35" s="13"/>
      <c r="N35" s="13"/>
      <c r="O35" s="13"/>
      <c r="P35" s="13"/>
    </row>
    <row r="36" spans="8:16">
      <c r="H36" s="13"/>
      <c r="I36" s="13"/>
      <c r="J36" s="13"/>
      <c r="K36" s="13"/>
      <c r="L36" s="13"/>
      <c r="M36" s="13"/>
      <c r="N36" s="13"/>
      <c r="O36" s="13"/>
      <c r="P36" s="13"/>
    </row>
    <row r="37" spans="8:16">
      <c r="H37" s="13"/>
      <c r="I37" s="13"/>
      <c r="J37" s="13"/>
      <c r="K37" s="13"/>
      <c r="L37" s="13"/>
      <c r="M37" s="13"/>
      <c r="N37" s="13"/>
      <c r="O37" s="13"/>
      <c r="P37" s="13"/>
    </row>
    <row r="38" spans="8:16">
      <c r="H38"/>
      <c r="I38"/>
      <c r="J38"/>
      <c r="K38"/>
      <c r="L38"/>
      <c r="M38"/>
      <c r="N38"/>
      <c r="O38"/>
      <c r="P38"/>
    </row>
    <row r="39" spans="8:16">
      <c r="H39"/>
      <c r="I39"/>
      <c r="J39"/>
      <c r="K39"/>
      <c r="L39"/>
      <c r="M39"/>
      <c r="N39"/>
      <c r="O39"/>
      <c r="P39"/>
    </row>
    <row r="40" spans="8:16">
      <c r="H40"/>
      <c r="I40"/>
      <c r="J40"/>
      <c r="K40"/>
      <c r="L40"/>
      <c r="M40"/>
      <c r="N40"/>
      <c r="O40"/>
      <c r="P40"/>
    </row>
    <row r="41" spans="8:16">
      <c r="H41"/>
      <c r="I41"/>
      <c r="J41"/>
      <c r="K41"/>
      <c r="L41"/>
      <c r="M41"/>
      <c r="N41"/>
      <c r="O41"/>
      <c r="P41"/>
    </row>
  </sheetData>
  <mergeCells count="2">
    <mergeCell ref="E1:G1"/>
    <mergeCell ref="H1:J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重回帰分析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2015-05-17T08:09:37Z</dcterms:created>
  <dcterms:modified xsi:type="dcterms:W3CDTF">2015-05-17T08:19:56Z</dcterms:modified>
</cp:coreProperties>
</file>